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20" windowWidth="15600" windowHeight="11760" activeTab="0"/>
  </bookViews>
  <sheets>
    <sheet name="ZPS I Semest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<sst xmlns="http://schemas.openxmlformats.org/spreadsheetml/2006/main" count="35" uniqueCount="22">
  <si>
    <t>Nazwisko</t>
  </si>
  <si>
    <t>I sem</t>
  </si>
  <si>
    <t>ndst</t>
  </si>
  <si>
    <t>cel</t>
  </si>
  <si>
    <t>bdb</t>
  </si>
  <si>
    <t>db</t>
  </si>
  <si>
    <t>dst</t>
  </si>
  <si>
    <t>dop</t>
  </si>
  <si>
    <t>Razem:</t>
  </si>
  <si>
    <t>Lp.</t>
  </si>
  <si>
    <t>Imię</t>
  </si>
  <si>
    <t>Waga 1</t>
  </si>
  <si>
    <t>Ilość</t>
  </si>
  <si>
    <t>Suma</t>
  </si>
  <si>
    <t>Waga 5</t>
  </si>
  <si>
    <t>Waga 3</t>
  </si>
  <si>
    <t>Waga 2</t>
  </si>
  <si>
    <t>Średnia</t>
  </si>
  <si>
    <t>Ocena</t>
  </si>
  <si>
    <t>ZESPÓŁ PRZEDSZKOLNO- SZKOLNY W DOBROMIERZU</t>
  </si>
  <si>
    <t>program do obliczania średniej ważonej</t>
  </si>
  <si>
    <t>I SEMESTR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</si>
</sst>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9"/>
      <name val="Arial CE"/>
      <family val="0"/>
    </font>
    <font>
      <b/>
      <i/>
      <u val="single"/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0"/>
      <name val="Arial CE"/>
      <family val="0"/>
    </font>
    <font>
      <b/>
      <i/>
      <u val="single"/>
      <sz val="11"/>
      <color theme="0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51">
      <alignment/>
      <protection/>
    </xf>
    <xf numFmtId="2" fontId="2" fillId="0" borderId="0" xfId="51" applyNumberFormat="1">
      <alignment/>
      <protection/>
    </xf>
    <xf numFmtId="1" fontId="2" fillId="0" borderId="10" xfId="51" applyNumberFormat="1" applyBorder="1" applyAlignment="1">
      <alignment horizontal="center"/>
      <protection/>
    </xf>
    <xf numFmtId="1" fontId="2" fillId="0" borderId="0" xfId="51" applyNumberFormat="1">
      <alignment/>
      <protection/>
    </xf>
    <xf numFmtId="1" fontId="2" fillId="0" borderId="0" xfId="51" applyNumberFormat="1" applyAlignment="1">
      <alignment horizontal="center"/>
      <protection/>
    </xf>
    <xf numFmtId="0" fontId="2" fillId="0" borderId="0" xfId="51" applyAlignment="1">
      <alignment horizontal="center"/>
      <protection/>
    </xf>
    <xf numFmtId="1" fontId="2" fillId="0" borderId="11" xfId="51" applyNumberFormat="1" applyBorder="1" applyAlignment="1">
      <alignment horizontal="center"/>
      <protection/>
    </xf>
    <xf numFmtId="0" fontId="2" fillId="0" borderId="12" xfId="51" applyBorder="1" applyAlignment="1">
      <alignment horizontal="center"/>
      <protection/>
    </xf>
    <xf numFmtId="0" fontId="2" fillId="0" borderId="13" xfId="51" applyBorder="1" applyAlignment="1">
      <alignment horizontal="center"/>
      <protection/>
    </xf>
    <xf numFmtId="2" fontId="2" fillId="0" borderId="0" xfId="51" applyNumberFormat="1" applyFill="1" applyBorder="1">
      <alignment/>
      <protection/>
    </xf>
    <xf numFmtId="1" fontId="2" fillId="0" borderId="0" xfId="51" applyNumberFormat="1" applyBorder="1">
      <alignment/>
      <protection/>
    </xf>
    <xf numFmtId="0" fontId="2" fillId="0" borderId="10" xfId="51" applyBorder="1" applyProtection="1">
      <alignment/>
      <protection locked="0"/>
    </xf>
    <xf numFmtId="2" fontId="2" fillId="0" borderId="0" xfId="51" applyNumberFormat="1" applyFont="1">
      <alignment/>
      <protection/>
    </xf>
    <xf numFmtId="0" fontId="3" fillId="0" borderId="10" xfId="51" applyFont="1" applyBorder="1" applyProtection="1">
      <alignment/>
      <protection locked="0"/>
    </xf>
    <xf numFmtId="2" fontId="2" fillId="33" borderId="12" xfId="51" applyNumberFormat="1" applyFont="1" applyFill="1" applyBorder="1" applyAlignment="1" applyProtection="1">
      <alignment horizontal="center"/>
      <protection locked="0"/>
    </xf>
    <xf numFmtId="0" fontId="2" fillId="0" borderId="14" xfId="51" applyFill="1" applyBorder="1" applyAlignment="1">
      <alignment horizontal="center"/>
      <protection/>
    </xf>
    <xf numFmtId="2" fontId="2" fillId="33" borderId="13" xfId="51" applyNumberFormat="1" applyFont="1" applyFill="1" applyBorder="1" applyAlignment="1" applyProtection="1">
      <alignment horizontal="center"/>
      <protection locked="0"/>
    </xf>
    <xf numFmtId="0" fontId="2" fillId="0" borderId="13" xfId="51" applyFill="1" applyBorder="1" applyAlignment="1">
      <alignment horizontal="center"/>
      <protection/>
    </xf>
    <xf numFmtId="1" fontId="2" fillId="0" borderId="10" xfId="51" applyNumberFormat="1" applyFill="1" applyBorder="1" applyAlignment="1">
      <alignment horizontal="center"/>
      <protection/>
    </xf>
    <xf numFmtId="0" fontId="2" fillId="0" borderId="0" xfId="51" applyFill="1" applyBorder="1" applyAlignment="1">
      <alignment horizontal="center"/>
      <protection/>
    </xf>
    <xf numFmtId="2" fontId="2" fillId="0" borderId="0" xfId="51" applyNumberFormat="1" applyFont="1" applyFill="1" applyBorder="1" applyAlignment="1">
      <alignment horizontal="center"/>
      <protection/>
    </xf>
    <xf numFmtId="2" fontId="2" fillId="0" borderId="0" xfId="51" applyNumberFormat="1" applyFill="1" applyBorder="1" applyAlignment="1">
      <alignment/>
      <protection/>
    </xf>
    <xf numFmtId="1" fontId="2" fillId="0" borderId="0" xfId="51" applyNumberFormat="1" applyFill="1" applyBorder="1" applyAlignment="1">
      <alignment horizontal="center"/>
      <protection/>
    </xf>
    <xf numFmtId="1" fontId="2" fillId="0" borderId="0" xfId="51" applyNumberFormat="1" applyFill="1" applyBorder="1">
      <alignment/>
      <protection/>
    </xf>
    <xf numFmtId="2" fontId="2" fillId="0" borderId="0" xfId="51" applyNumberFormat="1" applyAlignment="1">
      <alignment/>
      <protection/>
    </xf>
    <xf numFmtId="0" fontId="2" fillId="0" borderId="0" xfId="51" applyAlignment="1">
      <alignment/>
      <protection/>
    </xf>
    <xf numFmtId="2" fontId="41" fillId="34" borderId="15" xfId="51" applyNumberFormat="1" applyFont="1" applyFill="1" applyBorder="1" applyAlignment="1">
      <alignment horizontal="center"/>
      <protection/>
    </xf>
    <xf numFmtId="2" fontId="2" fillId="0" borderId="11" xfId="51" applyNumberFormat="1" applyBorder="1" applyAlignment="1">
      <alignment horizontal="center"/>
      <protection/>
    </xf>
    <xf numFmtId="0" fontId="3" fillId="0" borderId="14" xfId="51" applyFont="1" applyBorder="1" applyProtection="1">
      <alignment/>
      <protection locked="0"/>
    </xf>
    <xf numFmtId="0" fontId="3" fillId="0" borderId="16" xfId="51" applyFont="1" applyBorder="1" applyProtection="1">
      <alignment/>
      <protection locked="0"/>
    </xf>
    <xf numFmtId="0" fontId="2" fillId="0" borderId="16" xfId="51" applyBorder="1" applyProtection="1">
      <alignment/>
      <protection locked="0"/>
    </xf>
    <xf numFmtId="0" fontId="4" fillId="5" borderId="15" xfId="51" applyFont="1" applyFill="1" applyBorder="1" applyAlignment="1">
      <alignment horizontal="center" vertical="center"/>
      <protection/>
    </xf>
    <xf numFmtId="0" fontId="4" fillId="5" borderId="17" xfId="51" applyFont="1" applyFill="1" applyBorder="1" applyAlignment="1">
      <alignment horizontal="center" vertical="center"/>
      <protection/>
    </xf>
    <xf numFmtId="1" fontId="4" fillId="5" borderId="18" xfId="51" applyNumberFormat="1" applyFont="1" applyFill="1" applyBorder="1" applyAlignment="1">
      <alignment horizontal="center" vertical="center"/>
      <protection/>
    </xf>
    <xf numFmtId="1" fontId="4" fillId="5" borderId="19" xfId="51" applyNumberFormat="1" applyFont="1" applyFill="1" applyBorder="1" applyAlignment="1">
      <alignment horizontal="center" vertical="center"/>
      <protection/>
    </xf>
    <xf numFmtId="1" fontId="4" fillId="5" borderId="20" xfId="51" applyNumberFormat="1" applyFont="1" applyFill="1" applyBorder="1" applyAlignment="1">
      <alignment horizontal="center" vertical="center"/>
      <protection/>
    </xf>
    <xf numFmtId="2" fontId="4" fillId="5" borderId="19" xfId="51" applyNumberFormat="1" applyFont="1" applyFill="1" applyBorder="1" applyAlignment="1">
      <alignment horizontal="center" vertical="center"/>
      <protection/>
    </xf>
    <xf numFmtId="0" fontId="4" fillId="5" borderId="18" xfId="51" applyFont="1" applyFill="1" applyBorder="1" applyAlignment="1">
      <alignment horizontal="center" vertical="center"/>
      <protection/>
    </xf>
    <xf numFmtId="2" fontId="4" fillId="5" borderId="15" xfId="51" applyNumberFormat="1" applyFont="1" applyFill="1" applyBorder="1" applyAlignment="1">
      <alignment horizontal="center" vertical="center"/>
      <protection/>
    </xf>
    <xf numFmtId="2" fontId="4" fillId="5" borderId="21" xfId="51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30" fillId="35" borderId="0" xfId="0" applyFont="1" applyFill="1" applyAlignment="1">
      <alignment/>
    </xf>
    <xf numFmtId="0" fontId="25" fillId="35" borderId="0" xfId="0" applyFont="1" applyFill="1" applyAlignment="1">
      <alignment/>
    </xf>
    <xf numFmtId="0" fontId="36" fillId="0" borderId="0" xfId="0" applyFont="1" applyAlignment="1">
      <alignment horizontal="center"/>
    </xf>
    <xf numFmtId="2" fontId="5" fillId="0" borderId="0" xfId="51" applyNumberFormat="1" applyFont="1" applyAlignment="1">
      <alignment horizontal="center"/>
      <protection/>
    </xf>
    <xf numFmtId="2" fontId="5" fillId="33" borderId="22" xfId="51" applyNumberFormat="1" applyFont="1" applyFill="1" applyBorder="1" applyAlignment="1">
      <alignment horizontal="center"/>
      <protection/>
    </xf>
    <xf numFmtId="1" fontId="5" fillId="36" borderId="11" xfId="51" applyNumberFormat="1" applyFont="1" applyFill="1" applyBorder="1" applyAlignment="1">
      <alignment horizontal="center"/>
      <protection/>
    </xf>
    <xf numFmtId="1" fontId="5" fillId="36" borderId="10" xfId="51" applyNumberFormat="1" applyFont="1" applyFill="1" applyBorder="1" applyAlignment="1">
      <alignment horizontal="center"/>
      <protection/>
    </xf>
    <xf numFmtId="1" fontId="5" fillId="36" borderId="23" xfId="51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2" fontId="2" fillId="0" borderId="0" xfId="51" applyNumberFormat="1" applyAlignment="1">
      <alignment horizontal="center"/>
      <protection/>
    </xf>
    <xf numFmtId="2" fontId="2" fillId="33" borderId="10" xfId="51" applyNumberFormat="1" applyFill="1" applyBorder="1" applyAlignment="1">
      <alignment horizontal="center"/>
      <protection/>
    </xf>
    <xf numFmtId="2" fontId="2" fillId="0" borderId="10" xfId="51" applyNumberFormat="1" applyFill="1" applyBorder="1" applyAlignment="1">
      <alignment horizontal="center"/>
      <protection/>
    </xf>
    <xf numFmtId="0" fontId="2" fillId="0" borderId="11" xfId="51" applyBorder="1" applyAlignment="1">
      <alignment horizontal="center"/>
      <protection/>
    </xf>
    <xf numFmtId="2" fontId="2" fillId="0" borderId="10" xfId="51" applyNumberFormat="1" applyBorder="1" applyAlignment="1">
      <alignment horizontal="center"/>
      <protection/>
    </xf>
    <xf numFmtId="2" fontId="2" fillId="0" borderId="23" xfId="51" applyNumberFormat="1" applyBorder="1" applyAlignment="1">
      <alignment horizontal="center"/>
      <protection/>
    </xf>
    <xf numFmtId="0" fontId="41" fillId="34" borderId="15" xfId="51" applyFont="1" applyFill="1" applyBorder="1" applyAlignment="1">
      <alignment horizontal="center"/>
      <protection/>
    </xf>
    <xf numFmtId="2" fontId="41" fillId="37" borderId="11" xfId="51" applyNumberFormat="1" applyFont="1" applyFill="1" applyBorder="1" applyAlignment="1" applyProtection="1">
      <alignment horizontal="center"/>
      <protection locked="0"/>
    </xf>
    <xf numFmtId="2" fontId="41" fillId="37" borderId="10" xfId="51" applyNumberFormat="1" applyFont="1" applyFill="1" applyBorder="1" applyAlignment="1" applyProtection="1">
      <alignment horizontal="center"/>
      <protection locked="0"/>
    </xf>
    <xf numFmtId="2" fontId="41" fillId="34" borderId="11" xfId="51" applyNumberFormat="1" applyFont="1" applyFill="1" applyBorder="1" applyAlignment="1" applyProtection="1">
      <alignment horizontal="center"/>
      <protection locked="0"/>
    </xf>
    <xf numFmtId="2" fontId="41" fillId="34" borderId="10" xfId="51" applyNumberFormat="1" applyFont="1" applyFill="1" applyBorder="1" applyAlignment="1" applyProtection="1">
      <alignment horizontal="center"/>
      <protection locked="0"/>
    </xf>
    <xf numFmtId="2" fontId="41" fillId="38" borderId="11" xfId="51" applyNumberFormat="1" applyFont="1" applyFill="1" applyBorder="1" applyAlignment="1" applyProtection="1">
      <alignment horizontal="center"/>
      <protection locked="0"/>
    </xf>
    <xf numFmtId="2" fontId="41" fillId="38" borderId="10" xfId="51" applyNumberFormat="1" applyFont="1" applyFill="1" applyBorder="1" applyAlignment="1" applyProtection="1">
      <alignment horizontal="center"/>
      <protection locked="0"/>
    </xf>
    <xf numFmtId="2" fontId="41" fillId="38" borderId="0" xfId="51" applyNumberFormat="1" applyFont="1" applyFill="1" applyAlignment="1" applyProtection="1">
      <alignment horizontal="center"/>
      <protection locked="0"/>
    </xf>
    <xf numFmtId="2" fontId="41" fillId="39" borderId="11" xfId="51" applyNumberFormat="1" applyFont="1" applyFill="1" applyBorder="1" applyAlignment="1" applyProtection="1">
      <alignment horizontal="center"/>
      <protection locked="0"/>
    </xf>
    <xf numFmtId="2" fontId="41" fillId="39" borderId="10" xfId="51" applyNumberFormat="1" applyFont="1" applyFill="1" applyBorder="1" applyAlignment="1" applyProtection="1">
      <alignment horizontal="center"/>
      <protection locked="0"/>
    </xf>
    <xf numFmtId="0" fontId="25" fillId="35" borderId="0" xfId="0" applyFont="1" applyFill="1" applyAlignment="1">
      <alignment/>
    </xf>
    <xf numFmtId="0" fontId="42" fillId="35" borderId="0" xfId="0" applyFont="1" applyFill="1" applyAlignment="1">
      <alignment/>
    </xf>
    <xf numFmtId="0" fontId="0" fillId="0" borderId="0" xfId="0" applyFont="1" applyAlignment="1">
      <alignment horizontal="center"/>
    </xf>
    <xf numFmtId="2" fontId="2" fillId="0" borderId="0" xfId="51" applyNumberFormat="1" applyFont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2" fillId="0" borderId="13" xfId="51" applyFont="1" applyBorder="1" applyAlignment="1">
      <alignment horizontal="center"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0" xfId="51" applyFont="1" applyFill="1" applyBorder="1" applyAlignment="1">
      <alignment horizontal="center"/>
      <protection/>
    </xf>
    <xf numFmtId="2" fontId="4" fillId="5" borderId="20" xfId="51" applyNumberFormat="1" applyFont="1" applyFill="1" applyBorder="1" applyAlignment="1">
      <alignment horizontal="center" vertical="center"/>
      <protection/>
    </xf>
    <xf numFmtId="2" fontId="4" fillId="5" borderId="19" xfId="51" applyNumberFormat="1" applyFont="1" applyFill="1" applyBorder="1" applyAlignment="1">
      <alignment horizontal="center" vertical="center"/>
      <protection/>
    </xf>
    <xf numFmtId="2" fontId="4" fillId="5" borderId="17" xfId="51" applyNumberFormat="1" applyFont="1" applyFill="1" applyBorder="1" applyAlignment="1">
      <alignment horizontal="center" vertical="center"/>
      <protection/>
    </xf>
    <xf numFmtId="2" fontId="4" fillId="5" borderId="18" xfId="51" applyNumberFormat="1" applyFont="1" applyFill="1" applyBorder="1" applyAlignment="1">
      <alignment horizontal="center" vertical="center"/>
      <protection/>
    </xf>
    <xf numFmtId="2" fontId="4" fillId="5" borderId="24" xfId="51" applyNumberFormat="1" applyFont="1" applyFill="1" applyBorder="1" applyAlignment="1">
      <alignment horizontal="center" vertical="center"/>
      <protection/>
    </xf>
    <xf numFmtId="2" fontId="4" fillId="5" borderId="25" xfId="51" applyNumberFormat="1" applyFont="1" applyFill="1" applyBorder="1" applyAlignment="1">
      <alignment horizontal="center" vertical="center"/>
      <protection/>
    </xf>
    <xf numFmtId="0" fontId="5" fillId="5" borderId="18" xfId="5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7"/>
  <sheetViews>
    <sheetView showGridLines="0" showRowColHeaders="0" tabSelected="1" zoomScale="78" zoomScaleNormal="78" zoomScalePageLayoutView="0" workbookViewId="0" topLeftCell="V1">
      <selection activeCell="AJ26" sqref="AJ26"/>
    </sheetView>
  </sheetViews>
  <sheetFormatPr defaultColWidth="8.796875" defaultRowHeight="14.25"/>
  <cols>
    <col min="2" max="3" width="12.19921875" style="0" customWidth="1"/>
    <col min="4" max="5" width="0" style="0" hidden="1" customWidth="1"/>
    <col min="41" max="41" width="9" style="50" customWidth="1"/>
    <col min="42" max="42" width="9" style="44" customWidth="1"/>
    <col min="43" max="43" width="5" style="69" customWidth="1"/>
  </cols>
  <sheetData>
    <row r="1" spans="6:42" ht="15">
      <c r="F1" s="42" t="s">
        <v>19</v>
      </c>
      <c r="G1" s="43"/>
      <c r="H1" s="43"/>
      <c r="I1" s="43"/>
      <c r="J1" s="43"/>
      <c r="K1" s="43"/>
      <c r="V1" s="42" t="s">
        <v>19</v>
      </c>
      <c r="W1" s="43"/>
      <c r="X1" s="43"/>
      <c r="Y1" s="43"/>
      <c r="Z1" s="43"/>
      <c r="AA1" s="43"/>
      <c r="AK1" s="42" t="s">
        <v>19</v>
      </c>
      <c r="AL1" s="43"/>
      <c r="AM1" s="43"/>
      <c r="AN1" s="43"/>
      <c r="AO1" s="43"/>
      <c r="AP1" s="43"/>
    </row>
    <row r="2" spans="6:42" ht="14.25">
      <c r="F2" s="43"/>
      <c r="G2" s="43" t="s">
        <v>20</v>
      </c>
      <c r="H2" s="43"/>
      <c r="I2" s="43"/>
      <c r="J2" s="43"/>
      <c r="K2" s="43"/>
      <c r="V2" s="43"/>
      <c r="W2" s="43" t="s">
        <v>20</v>
      </c>
      <c r="X2" s="43"/>
      <c r="Y2" s="43"/>
      <c r="Z2" s="43"/>
      <c r="AA2" s="43"/>
      <c r="AK2" s="43"/>
      <c r="AL2" s="43" t="s">
        <v>20</v>
      </c>
      <c r="AM2" s="43"/>
      <c r="AN2" s="43"/>
      <c r="AO2" s="43"/>
      <c r="AP2" s="43"/>
    </row>
    <row r="3" spans="6:42" ht="14.25">
      <c r="F3" s="67"/>
      <c r="G3" s="67"/>
      <c r="H3" s="68" t="s">
        <v>21</v>
      </c>
      <c r="I3" s="67"/>
      <c r="J3" s="67"/>
      <c r="K3" s="67"/>
      <c r="V3" s="67"/>
      <c r="W3" s="67"/>
      <c r="X3" s="68" t="s">
        <v>21</v>
      </c>
      <c r="Y3" s="67"/>
      <c r="Z3" s="67"/>
      <c r="AA3" s="67"/>
      <c r="AK3" s="67"/>
      <c r="AL3" s="67"/>
      <c r="AM3" s="68" t="s">
        <v>21</v>
      </c>
      <c r="AN3" s="67"/>
      <c r="AO3" s="67"/>
      <c r="AP3" s="67"/>
    </row>
    <row r="4" spans="1:43" ht="15" thickBot="1">
      <c r="A4" s="6"/>
      <c r="B4" s="1"/>
      <c r="C4" s="1"/>
      <c r="D4" s="13"/>
      <c r="E4" s="2"/>
      <c r="F4" s="2"/>
      <c r="G4" s="2"/>
      <c r="H4" s="2"/>
      <c r="I4" s="2"/>
      <c r="J4" s="2"/>
      <c r="K4" s="2"/>
      <c r="L4" s="2"/>
      <c r="M4" s="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4"/>
      <c r="Z4" s="4"/>
      <c r="AA4" s="5"/>
      <c r="AB4" s="2"/>
      <c r="AC4" s="2"/>
      <c r="AD4" s="2"/>
      <c r="AE4" s="2"/>
      <c r="AF4" s="2"/>
      <c r="AG4" s="2"/>
      <c r="AH4" s="2"/>
      <c r="AI4" s="2"/>
      <c r="AJ4" s="2"/>
      <c r="AK4" s="2"/>
      <c r="AL4" s="4"/>
      <c r="AM4" s="2"/>
      <c r="AN4" s="2"/>
      <c r="AO4" s="51"/>
      <c r="AP4" s="45"/>
      <c r="AQ4" s="70"/>
    </row>
    <row r="5" spans="1:43" s="41" customFormat="1" ht="16.5" thickBot="1">
      <c r="A5" s="32" t="s">
        <v>9</v>
      </c>
      <c r="B5" s="38" t="s">
        <v>0</v>
      </c>
      <c r="C5" s="32" t="s">
        <v>10</v>
      </c>
      <c r="D5" s="33" t="s">
        <v>1</v>
      </c>
      <c r="E5" s="32"/>
      <c r="F5" s="77" t="s">
        <v>11</v>
      </c>
      <c r="G5" s="78"/>
      <c r="H5" s="78"/>
      <c r="I5" s="79"/>
      <c r="J5" s="34" t="s">
        <v>12</v>
      </c>
      <c r="K5" s="39" t="s">
        <v>13</v>
      </c>
      <c r="L5" s="75" t="s">
        <v>14</v>
      </c>
      <c r="M5" s="76"/>
      <c r="N5" s="76"/>
      <c r="O5" s="76"/>
      <c r="P5" s="76"/>
      <c r="Q5" s="76"/>
      <c r="R5" s="76"/>
      <c r="S5" s="76"/>
      <c r="T5" s="76"/>
      <c r="U5" s="76"/>
      <c r="V5" s="35" t="s">
        <v>12</v>
      </c>
      <c r="W5" s="37" t="s">
        <v>13</v>
      </c>
      <c r="X5" s="35" t="s">
        <v>9</v>
      </c>
      <c r="Y5" s="80" t="s">
        <v>15</v>
      </c>
      <c r="Z5" s="81"/>
      <c r="AA5" s="81"/>
      <c r="AB5" s="81"/>
      <c r="AC5" s="81"/>
      <c r="AD5" s="81"/>
      <c r="AE5" s="36" t="s">
        <v>12</v>
      </c>
      <c r="AF5" s="37" t="s">
        <v>13</v>
      </c>
      <c r="AG5" s="80" t="s">
        <v>16</v>
      </c>
      <c r="AH5" s="81"/>
      <c r="AI5" s="81"/>
      <c r="AJ5" s="81"/>
      <c r="AK5" s="81"/>
      <c r="AL5" s="81"/>
      <c r="AM5" s="36" t="s">
        <v>12</v>
      </c>
      <c r="AN5" s="37" t="s">
        <v>13</v>
      </c>
      <c r="AO5" s="37" t="s">
        <v>17</v>
      </c>
      <c r="AP5" s="40" t="s">
        <v>18</v>
      </c>
      <c r="AQ5" s="71"/>
    </row>
    <row r="6" spans="1:43" ht="15">
      <c r="A6" s="8">
        <v>1</v>
      </c>
      <c r="B6" s="14"/>
      <c r="C6" s="29"/>
      <c r="D6" s="15"/>
      <c r="E6" s="16">
        <f>D6*6</f>
        <v>0</v>
      </c>
      <c r="F6" s="58">
        <v>5</v>
      </c>
      <c r="G6" s="58"/>
      <c r="H6" s="58"/>
      <c r="I6" s="58"/>
      <c r="J6" s="7">
        <f>COUNTA(F6:I6)</f>
        <v>1</v>
      </c>
      <c r="K6" s="28">
        <f>SUM(F6:I6)*1</f>
        <v>5</v>
      </c>
      <c r="L6" s="60">
        <v>6</v>
      </c>
      <c r="M6" s="60"/>
      <c r="N6" s="60"/>
      <c r="O6" s="60"/>
      <c r="P6" s="60"/>
      <c r="Q6" s="60"/>
      <c r="R6" s="60"/>
      <c r="S6" s="60"/>
      <c r="T6" s="60"/>
      <c r="U6" s="60"/>
      <c r="V6" s="7">
        <f>COUNTA(L6:U6)</f>
        <v>1</v>
      </c>
      <c r="W6" s="28">
        <f>SUM(L6:U6)*5</f>
        <v>30</v>
      </c>
      <c r="X6" s="7">
        <v>1</v>
      </c>
      <c r="Y6" s="62">
        <v>5</v>
      </c>
      <c r="Z6" s="62"/>
      <c r="AA6" s="62"/>
      <c r="AB6" s="62"/>
      <c r="AC6" s="62"/>
      <c r="AD6" s="62"/>
      <c r="AE6" s="7">
        <f>COUNTA(Y6:AD6)</f>
        <v>1</v>
      </c>
      <c r="AF6" s="28">
        <f>SUM(Y6:AD6)*3</f>
        <v>15</v>
      </c>
      <c r="AG6" s="65">
        <v>5</v>
      </c>
      <c r="AH6" s="65"/>
      <c r="AI6" s="65"/>
      <c r="AJ6" s="65"/>
      <c r="AK6" s="65"/>
      <c r="AL6" s="65"/>
      <c r="AM6" s="7">
        <f>COUNTA(AG6:AL6)</f>
        <v>1</v>
      </c>
      <c r="AN6" s="28">
        <f>SUM(AG6:AL6)*2</f>
        <v>10</v>
      </c>
      <c r="AO6" s="52">
        <f>_xlfn.IFERROR((K6+W6+AF6+AN6+E6)/(J6*1+V6*5+AE6*3+AM6*2),"nkl")</f>
        <v>5.454545454545454</v>
      </c>
      <c r="AP6" s="46" t="str">
        <f aca="true" t="shared" si="0" ref="AP6:AP23">IF(AO6&gt;6,"nkl",IF(AO6&gt;=5.51,"cel",IF(AO6&gt;=4.51,"bdb",IF(AO6&gt;=3.51,"db",IF(AO6&gt;=2.51,"dst",IF(AO6&gt;=1.8,"dop",IF(AO6&lt;1.8,"ndst")))))))</f>
        <v>bdb</v>
      </c>
      <c r="AQ6" s="72">
        <v>1</v>
      </c>
    </row>
    <row r="7" spans="1:43" ht="15">
      <c r="A7" s="9">
        <v>2</v>
      </c>
      <c r="B7" s="14"/>
      <c r="C7" s="30"/>
      <c r="D7" s="17"/>
      <c r="E7" s="16">
        <f aca="true" t="shared" si="1" ref="E7:E30">D7*6</f>
        <v>0</v>
      </c>
      <c r="F7" s="59">
        <v>5</v>
      </c>
      <c r="G7" s="59"/>
      <c r="H7" s="59"/>
      <c r="I7" s="59"/>
      <c r="J7" s="7">
        <f aca="true" t="shared" si="2" ref="J7:J30">COUNTA(F7:I7)</f>
        <v>1</v>
      </c>
      <c r="K7" s="28">
        <f aca="true" t="shared" si="3" ref="K7:K30">SUM(F7:I7)*1</f>
        <v>5</v>
      </c>
      <c r="L7" s="61">
        <v>6</v>
      </c>
      <c r="M7" s="61"/>
      <c r="N7" s="61"/>
      <c r="O7" s="61"/>
      <c r="P7" s="61"/>
      <c r="Q7" s="61"/>
      <c r="R7" s="61"/>
      <c r="S7" s="61"/>
      <c r="T7" s="61"/>
      <c r="U7" s="61"/>
      <c r="V7" s="7">
        <f aca="true" t="shared" si="4" ref="V7:V30">COUNTA(L7:U7)</f>
        <v>1</v>
      </c>
      <c r="W7" s="28">
        <f aca="true" t="shared" si="5" ref="W7:W30">SUM(L7:U7)*5</f>
        <v>30</v>
      </c>
      <c r="X7" s="3">
        <v>2</v>
      </c>
      <c r="Y7" s="63">
        <v>5</v>
      </c>
      <c r="Z7" s="63">
        <v>6</v>
      </c>
      <c r="AA7" s="63"/>
      <c r="AB7" s="63"/>
      <c r="AC7" s="63"/>
      <c r="AD7" s="63"/>
      <c r="AE7" s="7">
        <f aca="true" t="shared" si="6" ref="AE7:AE30">COUNTA(Y7:AD7)</f>
        <v>2</v>
      </c>
      <c r="AF7" s="28">
        <f aca="true" t="shared" si="7" ref="AF7:AF30">SUM(Y7:AD7)*3</f>
        <v>33</v>
      </c>
      <c r="AG7" s="66">
        <v>5</v>
      </c>
      <c r="AH7" s="66"/>
      <c r="AI7" s="66"/>
      <c r="AJ7" s="66"/>
      <c r="AK7" s="66"/>
      <c r="AL7" s="66"/>
      <c r="AM7" s="7">
        <f aca="true" t="shared" si="8" ref="AM7:AM30">COUNTA(AG7:AL7)</f>
        <v>1</v>
      </c>
      <c r="AN7" s="28">
        <f aca="true" t="shared" si="9" ref="AN7:AN30">SUM(AG7:AL7)*2</f>
        <v>10</v>
      </c>
      <c r="AO7" s="52">
        <f aca="true" t="shared" si="10" ref="AO7:AO30">_xlfn.IFERROR((K7+W7+AF7+AN7+E7)/(J7*1+V7*5+AE7*3+AM7*2),"nkl")</f>
        <v>5.571428571428571</v>
      </c>
      <c r="AP7" s="46" t="str">
        <f t="shared" si="0"/>
        <v>cel</v>
      </c>
      <c r="AQ7" s="72">
        <v>2</v>
      </c>
    </row>
    <row r="8" spans="1:43" ht="15">
      <c r="A8" s="9">
        <v>3</v>
      </c>
      <c r="B8" s="14"/>
      <c r="C8" s="30"/>
      <c r="D8" s="17"/>
      <c r="E8" s="16">
        <f t="shared" si="1"/>
        <v>0</v>
      </c>
      <c r="F8" s="59">
        <v>4</v>
      </c>
      <c r="G8" s="59"/>
      <c r="H8" s="59"/>
      <c r="I8" s="59"/>
      <c r="J8" s="7">
        <f t="shared" si="2"/>
        <v>1</v>
      </c>
      <c r="K8" s="28">
        <f t="shared" si="3"/>
        <v>4</v>
      </c>
      <c r="L8" s="61">
        <v>6</v>
      </c>
      <c r="M8" s="61"/>
      <c r="N8" s="61"/>
      <c r="O8" s="61"/>
      <c r="P8" s="61"/>
      <c r="Q8" s="61"/>
      <c r="R8" s="61"/>
      <c r="S8" s="61"/>
      <c r="T8" s="61"/>
      <c r="U8" s="61"/>
      <c r="V8" s="7">
        <f t="shared" si="4"/>
        <v>1</v>
      </c>
      <c r="W8" s="28">
        <f t="shared" si="5"/>
        <v>30</v>
      </c>
      <c r="X8" s="3">
        <v>3</v>
      </c>
      <c r="Y8" s="63">
        <v>5</v>
      </c>
      <c r="Z8" s="63"/>
      <c r="AA8" s="63"/>
      <c r="AB8" s="63"/>
      <c r="AC8" s="63"/>
      <c r="AD8" s="63"/>
      <c r="AE8" s="7">
        <f t="shared" si="6"/>
        <v>1</v>
      </c>
      <c r="AF8" s="28">
        <f t="shared" si="7"/>
        <v>15</v>
      </c>
      <c r="AG8" s="66">
        <v>5</v>
      </c>
      <c r="AH8" s="66"/>
      <c r="AI8" s="66"/>
      <c r="AJ8" s="66"/>
      <c r="AK8" s="66"/>
      <c r="AL8" s="66"/>
      <c r="AM8" s="7">
        <f t="shared" si="8"/>
        <v>1</v>
      </c>
      <c r="AN8" s="28">
        <f t="shared" si="9"/>
        <v>10</v>
      </c>
      <c r="AO8" s="52">
        <f t="shared" si="10"/>
        <v>5.363636363636363</v>
      </c>
      <c r="AP8" s="46" t="str">
        <f t="shared" si="0"/>
        <v>bdb</v>
      </c>
      <c r="AQ8" s="72">
        <v>3</v>
      </c>
    </row>
    <row r="9" spans="1:43" ht="15">
      <c r="A9" s="9">
        <v>4</v>
      </c>
      <c r="B9" s="14"/>
      <c r="C9" s="30"/>
      <c r="D9" s="17"/>
      <c r="E9" s="16">
        <f t="shared" si="1"/>
        <v>0</v>
      </c>
      <c r="F9" s="59">
        <v>3</v>
      </c>
      <c r="G9" s="59"/>
      <c r="H9" s="59"/>
      <c r="I9" s="59"/>
      <c r="J9" s="7">
        <f t="shared" si="2"/>
        <v>1</v>
      </c>
      <c r="K9" s="28">
        <f t="shared" si="3"/>
        <v>3</v>
      </c>
      <c r="L9" s="61">
        <v>6</v>
      </c>
      <c r="M9" s="61"/>
      <c r="N9" s="61"/>
      <c r="O9" s="61"/>
      <c r="P9" s="61"/>
      <c r="Q9" s="61"/>
      <c r="R9" s="61"/>
      <c r="S9" s="61"/>
      <c r="T9" s="61"/>
      <c r="U9" s="61"/>
      <c r="V9" s="7">
        <f t="shared" si="4"/>
        <v>1</v>
      </c>
      <c r="W9" s="28">
        <f t="shared" si="5"/>
        <v>30</v>
      </c>
      <c r="X9" s="3">
        <v>4</v>
      </c>
      <c r="Y9" s="63">
        <v>5</v>
      </c>
      <c r="Z9" s="63">
        <v>5</v>
      </c>
      <c r="AA9" s="63"/>
      <c r="AB9" s="63"/>
      <c r="AC9" s="63"/>
      <c r="AD9" s="63"/>
      <c r="AE9" s="7">
        <f t="shared" si="6"/>
        <v>2</v>
      </c>
      <c r="AF9" s="28">
        <f t="shared" si="7"/>
        <v>30</v>
      </c>
      <c r="AG9" s="66">
        <v>5</v>
      </c>
      <c r="AH9" s="66"/>
      <c r="AI9" s="66"/>
      <c r="AJ9" s="66"/>
      <c r="AK9" s="66"/>
      <c r="AL9" s="66"/>
      <c r="AM9" s="7">
        <f t="shared" si="8"/>
        <v>1</v>
      </c>
      <c r="AN9" s="28">
        <f t="shared" si="9"/>
        <v>10</v>
      </c>
      <c r="AO9" s="52">
        <f t="shared" si="10"/>
        <v>5.214285714285714</v>
      </c>
      <c r="AP9" s="46" t="str">
        <f t="shared" si="0"/>
        <v>bdb</v>
      </c>
      <c r="AQ9" s="72">
        <v>4</v>
      </c>
    </row>
    <row r="10" spans="1:43" ht="15">
      <c r="A10" s="9">
        <v>5</v>
      </c>
      <c r="B10" s="14"/>
      <c r="C10" s="30"/>
      <c r="D10" s="17"/>
      <c r="E10" s="16">
        <f t="shared" si="1"/>
        <v>0</v>
      </c>
      <c r="F10" s="59">
        <v>5</v>
      </c>
      <c r="G10" s="59"/>
      <c r="H10" s="59"/>
      <c r="I10" s="59"/>
      <c r="J10" s="7">
        <f t="shared" si="2"/>
        <v>1</v>
      </c>
      <c r="K10" s="28">
        <f t="shared" si="3"/>
        <v>5</v>
      </c>
      <c r="L10" s="61">
        <v>6</v>
      </c>
      <c r="M10" s="61"/>
      <c r="N10" s="61"/>
      <c r="O10" s="61"/>
      <c r="P10" s="61"/>
      <c r="Q10" s="61"/>
      <c r="R10" s="61"/>
      <c r="S10" s="61"/>
      <c r="T10" s="61"/>
      <c r="U10" s="61"/>
      <c r="V10" s="7">
        <f t="shared" si="4"/>
        <v>1</v>
      </c>
      <c r="W10" s="28">
        <f t="shared" si="5"/>
        <v>30</v>
      </c>
      <c r="X10" s="3">
        <v>5</v>
      </c>
      <c r="Y10" s="63">
        <v>5</v>
      </c>
      <c r="Z10" s="63"/>
      <c r="AA10" s="63"/>
      <c r="AB10" s="63"/>
      <c r="AC10" s="63"/>
      <c r="AD10" s="63"/>
      <c r="AE10" s="7">
        <f t="shared" si="6"/>
        <v>1</v>
      </c>
      <c r="AF10" s="28">
        <f t="shared" si="7"/>
        <v>15</v>
      </c>
      <c r="AG10" s="66">
        <v>5</v>
      </c>
      <c r="AH10" s="66"/>
      <c r="AI10" s="66"/>
      <c r="AJ10" s="66"/>
      <c r="AK10" s="66"/>
      <c r="AL10" s="66"/>
      <c r="AM10" s="7">
        <f t="shared" si="8"/>
        <v>1</v>
      </c>
      <c r="AN10" s="28">
        <f t="shared" si="9"/>
        <v>10</v>
      </c>
      <c r="AO10" s="52">
        <f t="shared" si="10"/>
        <v>5.454545454545454</v>
      </c>
      <c r="AP10" s="46" t="str">
        <f t="shared" si="0"/>
        <v>bdb</v>
      </c>
      <c r="AQ10" s="72">
        <v>5</v>
      </c>
    </row>
    <row r="11" spans="1:43" ht="15">
      <c r="A11" s="9">
        <v>6</v>
      </c>
      <c r="B11" s="14"/>
      <c r="C11" s="30"/>
      <c r="D11" s="17"/>
      <c r="E11" s="16">
        <f t="shared" si="1"/>
        <v>0</v>
      </c>
      <c r="F11" s="59">
        <v>4</v>
      </c>
      <c r="G11" s="59"/>
      <c r="H11" s="59"/>
      <c r="I11" s="59"/>
      <c r="J11" s="7">
        <f t="shared" si="2"/>
        <v>1</v>
      </c>
      <c r="K11" s="28">
        <f t="shared" si="3"/>
        <v>4</v>
      </c>
      <c r="L11" s="61">
        <v>6</v>
      </c>
      <c r="M11" s="61"/>
      <c r="N11" s="61"/>
      <c r="O11" s="61"/>
      <c r="P11" s="61"/>
      <c r="Q11" s="61"/>
      <c r="R11" s="61"/>
      <c r="S11" s="61"/>
      <c r="T11" s="61"/>
      <c r="U11" s="61"/>
      <c r="V11" s="7">
        <f t="shared" si="4"/>
        <v>1</v>
      </c>
      <c r="W11" s="28">
        <f t="shared" si="5"/>
        <v>30</v>
      </c>
      <c r="X11" s="3">
        <v>6</v>
      </c>
      <c r="Y11" s="63">
        <v>3</v>
      </c>
      <c r="Z11" s="63">
        <v>6</v>
      </c>
      <c r="AA11" s="63"/>
      <c r="AB11" s="63"/>
      <c r="AC11" s="63"/>
      <c r="AD11" s="63"/>
      <c r="AE11" s="7">
        <f t="shared" si="6"/>
        <v>2</v>
      </c>
      <c r="AF11" s="28">
        <f t="shared" si="7"/>
        <v>27</v>
      </c>
      <c r="AG11" s="66">
        <v>5</v>
      </c>
      <c r="AH11" s="66"/>
      <c r="AI11" s="66"/>
      <c r="AJ11" s="66"/>
      <c r="AK11" s="66"/>
      <c r="AL11" s="66"/>
      <c r="AM11" s="7">
        <f t="shared" si="8"/>
        <v>1</v>
      </c>
      <c r="AN11" s="28">
        <f t="shared" si="9"/>
        <v>10</v>
      </c>
      <c r="AO11" s="52">
        <f t="shared" si="10"/>
        <v>5.071428571428571</v>
      </c>
      <c r="AP11" s="46" t="str">
        <f t="shared" si="0"/>
        <v>bdb</v>
      </c>
      <c r="AQ11" s="72">
        <v>6</v>
      </c>
    </row>
    <row r="12" spans="1:43" ht="15">
      <c r="A12" s="18">
        <v>7</v>
      </c>
      <c r="B12" s="14"/>
      <c r="C12" s="30"/>
      <c r="D12" s="17"/>
      <c r="E12" s="16">
        <f t="shared" si="1"/>
        <v>0</v>
      </c>
      <c r="F12" s="59"/>
      <c r="G12" s="59"/>
      <c r="H12" s="59"/>
      <c r="I12" s="59"/>
      <c r="J12" s="7">
        <f t="shared" si="2"/>
        <v>0</v>
      </c>
      <c r="K12" s="28">
        <f t="shared" si="3"/>
        <v>0</v>
      </c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7">
        <f t="shared" si="4"/>
        <v>0</v>
      </c>
      <c r="W12" s="28">
        <f t="shared" si="5"/>
        <v>0</v>
      </c>
      <c r="X12" s="19">
        <v>7</v>
      </c>
      <c r="Y12" s="63"/>
      <c r="Z12" s="63"/>
      <c r="AA12" s="63"/>
      <c r="AB12" s="63"/>
      <c r="AC12" s="63"/>
      <c r="AD12" s="63"/>
      <c r="AE12" s="7">
        <f t="shared" si="6"/>
        <v>0</v>
      </c>
      <c r="AF12" s="28">
        <f t="shared" si="7"/>
        <v>0</v>
      </c>
      <c r="AG12" s="66"/>
      <c r="AH12" s="66"/>
      <c r="AI12" s="66"/>
      <c r="AJ12" s="66"/>
      <c r="AK12" s="66"/>
      <c r="AL12" s="66"/>
      <c r="AM12" s="7">
        <f t="shared" si="8"/>
        <v>0</v>
      </c>
      <c r="AN12" s="28">
        <f t="shared" si="9"/>
        <v>0</v>
      </c>
      <c r="AO12" s="52" t="str">
        <f t="shared" si="10"/>
        <v>nkl</v>
      </c>
      <c r="AP12" s="46" t="str">
        <f t="shared" si="0"/>
        <v>nkl</v>
      </c>
      <c r="AQ12" s="73">
        <v>7</v>
      </c>
    </row>
    <row r="13" spans="1:43" ht="15">
      <c r="A13" s="9">
        <v>8</v>
      </c>
      <c r="B13" s="14"/>
      <c r="C13" s="30"/>
      <c r="D13" s="17"/>
      <c r="E13" s="16">
        <f t="shared" si="1"/>
        <v>0</v>
      </c>
      <c r="F13" s="59">
        <v>5</v>
      </c>
      <c r="G13" s="59"/>
      <c r="H13" s="59"/>
      <c r="I13" s="59"/>
      <c r="J13" s="7">
        <f t="shared" si="2"/>
        <v>1</v>
      </c>
      <c r="K13" s="28">
        <f t="shared" si="3"/>
        <v>5</v>
      </c>
      <c r="L13" s="61">
        <v>6</v>
      </c>
      <c r="M13" s="61"/>
      <c r="N13" s="61"/>
      <c r="O13" s="61"/>
      <c r="P13" s="61"/>
      <c r="Q13" s="61"/>
      <c r="R13" s="61"/>
      <c r="S13" s="61"/>
      <c r="T13" s="61"/>
      <c r="U13" s="61"/>
      <c r="V13" s="7">
        <f t="shared" si="4"/>
        <v>1</v>
      </c>
      <c r="W13" s="28">
        <f t="shared" si="5"/>
        <v>30</v>
      </c>
      <c r="X13" s="3">
        <v>8</v>
      </c>
      <c r="Y13" s="63">
        <v>5</v>
      </c>
      <c r="Z13" s="63">
        <v>6</v>
      </c>
      <c r="AA13" s="63"/>
      <c r="AB13" s="63"/>
      <c r="AC13" s="63"/>
      <c r="AD13" s="63"/>
      <c r="AE13" s="7">
        <f t="shared" si="6"/>
        <v>2</v>
      </c>
      <c r="AF13" s="28">
        <f t="shared" si="7"/>
        <v>33</v>
      </c>
      <c r="AG13" s="66">
        <v>5</v>
      </c>
      <c r="AH13" s="66"/>
      <c r="AI13" s="66"/>
      <c r="AJ13" s="66"/>
      <c r="AK13" s="66"/>
      <c r="AL13" s="66"/>
      <c r="AM13" s="7">
        <f t="shared" si="8"/>
        <v>1</v>
      </c>
      <c r="AN13" s="28">
        <f t="shared" si="9"/>
        <v>10</v>
      </c>
      <c r="AO13" s="52">
        <f t="shared" si="10"/>
        <v>5.571428571428571</v>
      </c>
      <c r="AP13" s="46" t="str">
        <f t="shared" si="0"/>
        <v>cel</v>
      </c>
      <c r="AQ13" s="72">
        <v>8</v>
      </c>
    </row>
    <row r="14" spans="1:43" ht="15">
      <c r="A14" s="9">
        <v>9</v>
      </c>
      <c r="B14" s="14"/>
      <c r="C14" s="30"/>
      <c r="D14" s="17"/>
      <c r="E14" s="16">
        <f t="shared" si="1"/>
        <v>0</v>
      </c>
      <c r="F14" s="59">
        <v>4</v>
      </c>
      <c r="G14" s="59"/>
      <c r="H14" s="59"/>
      <c r="I14" s="59"/>
      <c r="J14" s="7">
        <f t="shared" si="2"/>
        <v>1</v>
      </c>
      <c r="K14" s="28">
        <f t="shared" si="3"/>
        <v>4</v>
      </c>
      <c r="L14" s="61">
        <v>6</v>
      </c>
      <c r="M14" s="61"/>
      <c r="N14" s="61"/>
      <c r="O14" s="61"/>
      <c r="P14" s="61"/>
      <c r="Q14" s="61"/>
      <c r="R14" s="61"/>
      <c r="S14" s="61"/>
      <c r="T14" s="61"/>
      <c r="U14" s="61"/>
      <c r="V14" s="7">
        <f t="shared" si="4"/>
        <v>1</v>
      </c>
      <c r="W14" s="28">
        <f t="shared" si="5"/>
        <v>30</v>
      </c>
      <c r="X14" s="3">
        <v>9</v>
      </c>
      <c r="Y14" s="63">
        <v>5</v>
      </c>
      <c r="Z14" s="63">
        <v>6</v>
      </c>
      <c r="AA14" s="63"/>
      <c r="AB14" s="63"/>
      <c r="AC14" s="63"/>
      <c r="AD14" s="63"/>
      <c r="AE14" s="7">
        <f t="shared" si="6"/>
        <v>2</v>
      </c>
      <c r="AF14" s="28">
        <f t="shared" si="7"/>
        <v>33</v>
      </c>
      <c r="AG14" s="66">
        <v>5</v>
      </c>
      <c r="AH14" s="66"/>
      <c r="AI14" s="66"/>
      <c r="AJ14" s="66"/>
      <c r="AK14" s="66"/>
      <c r="AL14" s="66"/>
      <c r="AM14" s="7">
        <f t="shared" si="8"/>
        <v>1</v>
      </c>
      <c r="AN14" s="28">
        <f t="shared" si="9"/>
        <v>10</v>
      </c>
      <c r="AO14" s="52">
        <f t="shared" si="10"/>
        <v>5.5</v>
      </c>
      <c r="AP14" s="46" t="str">
        <f t="shared" si="0"/>
        <v>bdb</v>
      </c>
      <c r="AQ14" s="72">
        <v>9</v>
      </c>
    </row>
    <row r="15" spans="1:43" ht="15">
      <c r="A15" s="9">
        <v>10</v>
      </c>
      <c r="B15" s="14"/>
      <c r="C15" s="30"/>
      <c r="D15" s="17"/>
      <c r="E15" s="16">
        <f t="shared" si="1"/>
        <v>0</v>
      </c>
      <c r="F15" s="59">
        <v>4</v>
      </c>
      <c r="G15" s="59"/>
      <c r="H15" s="59"/>
      <c r="I15" s="59"/>
      <c r="J15" s="7">
        <f t="shared" si="2"/>
        <v>1</v>
      </c>
      <c r="K15" s="28">
        <f t="shared" si="3"/>
        <v>4</v>
      </c>
      <c r="L15" s="61">
        <v>4</v>
      </c>
      <c r="M15" s="61"/>
      <c r="N15" s="61"/>
      <c r="O15" s="61"/>
      <c r="P15" s="61"/>
      <c r="Q15" s="61"/>
      <c r="R15" s="61"/>
      <c r="S15" s="61"/>
      <c r="T15" s="61"/>
      <c r="U15" s="61"/>
      <c r="V15" s="7">
        <f t="shared" si="4"/>
        <v>1</v>
      </c>
      <c r="W15" s="28">
        <f t="shared" si="5"/>
        <v>20</v>
      </c>
      <c r="X15" s="3">
        <v>10</v>
      </c>
      <c r="Y15" s="64">
        <v>5</v>
      </c>
      <c r="Z15" s="63"/>
      <c r="AA15" s="63"/>
      <c r="AB15" s="63"/>
      <c r="AC15" s="63"/>
      <c r="AD15" s="63"/>
      <c r="AE15" s="7">
        <f t="shared" si="6"/>
        <v>1</v>
      </c>
      <c r="AF15" s="28">
        <f t="shared" si="7"/>
        <v>15</v>
      </c>
      <c r="AG15" s="66">
        <v>5</v>
      </c>
      <c r="AH15" s="66"/>
      <c r="AI15" s="66"/>
      <c r="AJ15" s="66"/>
      <c r="AK15" s="66"/>
      <c r="AL15" s="66"/>
      <c r="AM15" s="7">
        <f t="shared" si="8"/>
        <v>1</v>
      </c>
      <c r="AN15" s="28">
        <f t="shared" si="9"/>
        <v>10</v>
      </c>
      <c r="AO15" s="52">
        <f t="shared" si="10"/>
        <v>4.454545454545454</v>
      </c>
      <c r="AP15" s="46" t="str">
        <f t="shared" si="0"/>
        <v>db</v>
      </c>
      <c r="AQ15" s="72">
        <v>10</v>
      </c>
    </row>
    <row r="16" spans="1:43" ht="15">
      <c r="A16" s="9">
        <v>11</v>
      </c>
      <c r="B16" s="14"/>
      <c r="C16" s="30"/>
      <c r="D16" s="17"/>
      <c r="E16" s="16">
        <f t="shared" si="1"/>
        <v>0</v>
      </c>
      <c r="F16" s="59">
        <v>5</v>
      </c>
      <c r="G16" s="59"/>
      <c r="H16" s="59"/>
      <c r="I16" s="59"/>
      <c r="J16" s="7">
        <f t="shared" si="2"/>
        <v>1</v>
      </c>
      <c r="K16" s="28">
        <f t="shared" si="3"/>
        <v>5</v>
      </c>
      <c r="L16" s="61">
        <v>5</v>
      </c>
      <c r="M16" s="61"/>
      <c r="N16" s="61"/>
      <c r="O16" s="61"/>
      <c r="P16" s="61"/>
      <c r="Q16" s="61"/>
      <c r="R16" s="61"/>
      <c r="S16" s="61"/>
      <c r="T16" s="61"/>
      <c r="U16" s="61"/>
      <c r="V16" s="7">
        <f t="shared" si="4"/>
        <v>1</v>
      </c>
      <c r="W16" s="28">
        <f t="shared" si="5"/>
        <v>25</v>
      </c>
      <c r="X16" s="3">
        <v>11</v>
      </c>
      <c r="Y16" s="63">
        <v>4</v>
      </c>
      <c r="Z16" s="63"/>
      <c r="AA16" s="63"/>
      <c r="AB16" s="63"/>
      <c r="AC16" s="63"/>
      <c r="AD16" s="63"/>
      <c r="AE16" s="7">
        <f t="shared" si="6"/>
        <v>1</v>
      </c>
      <c r="AF16" s="28">
        <f t="shared" si="7"/>
        <v>12</v>
      </c>
      <c r="AG16" s="66">
        <v>5</v>
      </c>
      <c r="AH16" s="66"/>
      <c r="AI16" s="66"/>
      <c r="AJ16" s="66"/>
      <c r="AK16" s="66"/>
      <c r="AL16" s="66"/>
      <c r="AM16" s="7">
        <f t="shared" si="8"/>
        <v>1</v>
      </c>
      <c r="AN16" s="28">
        <f t="shared" si="9"/>
        <v>10</v>
      </c>
      <c r="AO16" s="52">
        <f t="shared" si="10"/>
        <v>4.7272727272727275</v>
      </c>
      <c r="AP16" s="46" t="str">
        <f t="shared" si="0"/>
        <v>bdb</v>
      </c>
      <c r="AQ16" s="72">
        <v>11</v>
      </c>
    </row>
    <row r="17" spans="1:43" ht="15">
      <c r="A17" s="9">
        <v>12</v>
      </c>
      <c r="B17" s="14"/>
      <c r="C17" s="30"/>
      <c r="D17" s="17"/>
      <c r="E17" s="16">
        <f t="shared" si="1"/>
        <v>0</v>
      </c>
      <c r="F17" s="59">
        <v>5</v>
      </c>
      <c r="G17" s="59"/>
      <c r="H17" s="59"/>
      <c r="I17" s="59"/>
      <c r="J17" s="7">
        <f t="shared" si="2"/>
        <v>1</v>
      </c>
      <c r="K17" s="28">
        <f t="shared" si="3"/>
        <v>5</v>
      </c>
      <c r="L17" s="61">
        <v>2</v>
      </c>
      <c r="M17" s="61"/>
      <c r="N17" s="61"/>
      <c r="O17" s="61"/>
      <c r="P17" s="61"/>
      <c r="Q17" s="61"/>
      <c r="R17" s="61"/>
      <c r="S17" s="61"/>
      <c r="T17" s="61"/>
      <c r="U17" s="61"/>
      <c r="V17" s="7">
        <f t="shared" si="4"/>
        <v>1</v>
      </c>
      <c r="W17" s="28">
        <f t="shared" si="5"/>
        <v>10</v>
      </c>
      <c r="X17" s="3">
        <v>12</v>
      </c>
      <c r="Y17" s="63">
        <v>4</v>
      </c>
      <c r="Z17" s="63"/>
      <c r="AA17" s="63"/>
      <c r="AB17" s="63"/>
      <c r="AC17" s="63"/>
      <c r="AD17" s="63"/>
      <c r="AE17" s="7">
        <f t="shared" si="6"/>
        <v>1</v>
      </c>
      <c r="AF17" s="28">
        <f t="shared" si="7"/>
        <v>12</v>
      </c>
      <c r="AG17" s="66">
        <v>5</v>
      </c>
      <c r="AH17" s="66"/>
      <c r="AI17" s="66"/>
      <c r="AJ17" s="66"/>
      <c r="AK17" s="66"/>
      <c r="AL17" s="66"/>
      <c r="AM17" s="7">
        <f t="shared" si="8"/>
        <v>1</v>
      </c>
      <c r="AN17" s="28">
        <f t="shared" si="9"/>
        <v>10</v>
      </c>
      <c r="AO17" s="52">
        <f t="shared" si="10"/>
        <v>3.3636363636363638</v>
      </c>
      <c r="AP17" s="46" t="str">
        <f t="shared" si="0"/>
        <v>dst</v>
      </c>
      <c r="AQ17" s="72">
        <v>12</v>
      </c>
    </row>
    <row r="18" spans="1:43" ht="15">
      <c r="A18" s="9">
        <v>13</v>
      </c>
      <c r="B18" s="14"/>
      <c r="C18" s="30"/>
      <c r="D18" s="17"/>
      <c r="E18" s="16">
        <f t="shared" si="1"/>
        <v>0</v>
      </c>
      <c r="F18" s="59">
        <v>4</v>
      </c>
      <c r="G18" s="59"/>
      <c r="H18" s="59"/>
      <c r="I18" s="59"/>
      <c r="J18" s="7">
        <f t="shared" si="2"/>
        <v>1</v>
      </c>
      <c r="K18" s="28">
        <f t="shared" si="3"/>
        <v>4</v>
      </c>
      <c r="L18" s="61">
        <v>6</v>
      </c>
      <c r="M18" s="61"/>
      <c r="N18" s="61"/>
      <c r="O18" s="61"/>
      <c r="P18" s="61"/>
      <c r="Q18" s="61"/>
      <c r="R18" s="61"/>
      <c r="S18" s="61"/>
      <c r="T18" s="61"/>
      <c r="U18" s="61"/>
      <c r="V18" s="7">
        <f t="shared" si="4"/>
        <v>1</v>
      </c>
      <c r="W18" s="28">
        <f t="shared" si="5"/>
        <v>30</v>
      </c>
      <c r="X18" s="3">
        <v>13</v>
      </c>
      <c r="Y18" s="63">
        <v>6</v>
      </c>
      <c r="Z18" s="63">
        <v>6</v>
      </c>
      <c r="AA18" s="63"/>
      <c r="AB18" s="63"/>
      <c r="AC18" s="63"/>
      <c r="AD18" s="63"/>
      <c r="AE18" s="7">
        <f t="shared" si="6"/>
        <v>2</v>
      </c>
      <c r="AF18" s="28">
        <f t="shared" si="7"/>
        <v>36</v>
      </c>
      <c r="AG18" s="66">
        <v>6</v>
      </c>
      <c r="AH18" s="66"/>
      <c r="AI18" s="66"/>
      <c r="AJ18" s="66"/>
      <c r="AK18" s="66"/>
      <c r="AL18" s="66"/>
      <c r="AM18" s="7">
        <f t="shared" si="8"/>
        <v>1</v>
      </c>
      <c r="AN18" s="28">
        <f t="shared" si="9"/>
        <v>12</v>
      </c>
      <c r="AO18" s="52">
        <f t="shared" si="10"/>
        <v>5.857142857142857</v>
      </c>
      <c r="AP18" s="46" t="str">
        <f t="shared" si="0"/>
        <v>cel</v>
      </c>
      <c r="AQ18" s="72">
        <v>13</v>
      </c>
    </row>
    <row r="19" spans="1:43" ht="15">
      <c r="A19" s="18">
        <v>14</v>
      </c>
      <c r="B19" s="14"/>
      <c r="C19" s="30"/>
      <c r="D19" s="17"/>
      <c r="E19" s="16">
        <f t="shared" si="1"/>
        <v>0</v>
      </c>
      <c r="F19" s="59">
        <v>5</v>
      </c>
      <c r="G19" s="59"/>
      <c r="H19" s="59"/>
      <c r="I19" s="59"/>
      <c r="J19" s="7">
        <f t="shared" si="2"/>
        <v>1</v>
      </c>
      <c r="K19" s="28">
        <f t="shared" si="3"/>
        <v>5</v>
      </c>
      <c r="L19" s="61">
        <v>5</v>
      </c>
      <c r="M19" s="61"/>
      <c r="N19" s="61"/>
      <c r="O19" s="61"/>
      <c r="P19" s="61"/>
      <c r="Q19" s="61"/>
      <c r="R19" s="61"/>
      <c r="S19" s="61"/>
      <c r="T19" s="61"/>
      <c r="U19" s="61"/>
      <c r="V19" s="7">
        <f t="shared" si="4"/>
        <v>1</v>
      </c>
      <c r="W19" s="28">
        <f t="shared" si="5"/>
        <v>25</v>
      </c>
      <c r="X19" s="19">
        <v>14</v>
      </c>
      <c r="Y19" s="63">
        <v>5</v>
      </c>
      <c r="Z19" s="63">
        <v>6</v>
      </c>
      <c r="AA19" s="63"/>
      <c r="AB19" s="63"/>
      <c r="AC19" s="63"/>
      <c r="AD19" s="63"/>
      <c r="AE19" s="7">
        <f t="shared" si="6"/>
        <v>2</v>
      </c>
      <c r="AF19" s="28">
        <f t="shared" si="7"/>
        <v>33</v>
      </c>
      <c r="AG19" s="66">
        <v>5</v>
      </c>
      <c r="AH19" s="66"/>
      <c r="AI19" s="66"/>
      <c r="AJ19" s="66"/>
      <c r="AK19" s="66"/>
      <c r="AL19" s="66"/>
      <c r="AM19" s="7">
        <f t="shared" si="8"/>
        <v>1</v>
      </c>
      <c r="AN19" s="28">
        <f t="shared" si="9"/>
        <v>10</v>
      </c>
      <c r="AO19" s="52">
        <f t="shared" si="10"/>
        <v>5.214285714285714</v>
      </c>
      <c r="AP19" s="46" t="str">
        <f t="shared" si="0"/>
        <v>bdb</v>
      </c>
      <c r="AQ19" s="73">
        <v>14</v>
      </c>
    </row>
    <row r="20" spans="1:43" ht="15">
      <c r="A20" s="9">
        <v>15</v>
      </c>
      <c r="B20" s="14"/>
      <c r="C20" s="30"/>
      <c r="D20" s="17"/>
      <c r="E20" s="16">
        <f t="shared" si="1"/>
        <v>0</v>
      </c>
      <c r="F20" s="59">
        <v>5</v>
      </c>
      <c r="G20" s="59"/>
      <c r="H20" s="59"/>
      <c r="I20" s="59"/>
      <c r="J20" s="7">
        <f t="shared" si="2"/>
        <v>1</v>
      </c>
      <c r="K20" s="28">
        <f t="shared" si="3"/>
        <v>5</v>
      </c>
      <c r="L20" s="61">
        <v>6</v>
      </c>
      <c r="M20" s="61"/>
      <c r="N20" s="61"/>
      <c r="O20" s="61"/>
      <c r="P20" s="61"/>
      <c r="Q20" s="61"/>
      <c r="R20" s="61"/>
      <c r="S20" s="61"/>
      <c r="T20" s="61"/>
      <c r="U20" s="61"/>
      <c r="V20" s="7">
        <f t="shared" si="4"/>
        <v>1</v>
      </c>
      <c r="W20" s="28">
        <f t="shared" si="5"/>
        <v>30</v>
      </c>
      <c r="X20" s="3">
        <v>15</v>
      </c>
      <c r="Y20" s="63">
        <v>5</v>
      </c>
      <c r="Z20" s="63"/>
      <c r="AA20" s="63"/>
      <c r="AB20" s="63"/>
      <c r="AC20" s="63"/>
      <c r="AD20" s="63"/>
      <c r="AE20" s="7">
        <f t="shared" si="6"/>
        <v>1</v>
      </c>
      <c r="AF20" s="28">
        <f t="shared" si="7"/>
        <v>15</v>
      </c>
      <c r="AG20" s="66">
        <v>5</v>
      </c>
      <c r="AH20" s="66"/>
      <c r="AI20" s="66"/>
      <c r="AJ20" s="66"/>
      <c r="AK20" s="66"/>
      <c r="AL20" s="66"/>
      <c r="AM20" s="7">
        <f t="shared" si="8"/>
        <v>1</v>
      </c>
      <c r="AN20" s="28">
        <f t="shared" si="9"/>
        <v>10</v>
      </c>
      <c r="AO20" s="52">
        <f t="shared" si="10"/>
        <v>5.454545454545454</v>
      </c>
      <c r="AP20" s="46" t="str">
        <f t="shared" si="0"/>
        <v>bdb</v>
      </c>
      <c r="AQ20" s="72">
        <v>15</v>
      </c>
    </row>
    <row r="21" spans="1:43" ht="15">
      <c r="A21" s="9">
        <v>16</v>
      </c>
      <c r="B21" s="14"/>
      <c r="C21" s="30"/>
      <c r="D21" s="17"/>
      <c r="E21" s="16">
        <f t="shared" si="1"/>
        <v>0</v>
      </c>
      <c r="F21" s="59">
        <v>5</v>
      </c>
      <c r="G21" s="59"/>
      <c r="H21" s="59"/>
      <c r="I21" s="59"/>
      <c r="J21" s="7">
        <f t="shared" si="2"/>
        <v>1</v>
      </c>
      <c r="K21" s="28">
        <f t="shared" si="3"/>
        <v>5</v>
      </c>
      <c r="L21" s="61">
        <v>6</v>
      </c>
      <c r="M21" s="61"/>
      <c r="N21" s="61"/>
      <c r="O21" s="61"/>
      <c r="P21" s="61"/>
      <c r="Q21" s="61"/>
      <c r="R21" s="61"/>
      <c r="S21" s="61"/>
      <c r="T21" s="61"/>
      <c r="U21" s="61"/>
      <c r="V21" s="7">
        <f t="shared" si="4"/>
        <v>1</v>
      </c>
      <c r="W21" s="28">
        <f t="shared" si="5"/>
        <v>30</v>
      </c>
      <c r="X21" s="3">
        <v>16</v>
      </c>
      <c r="Y21" s="63">
        <v>5</v>
      </c>
      <c r="Z21" s="63"/>
      <c r="AA21" s="63"/>
      <c r="AB21" s="63"/>
      <c r="AC21" s="63"/>
      <c r="AD21" s="63"/>
      <c r="AE21" s="7">
        <f t="shared" si="6"/>
        <v>1</v>
      </c>
      <c r="AF21" s="28">
        <f t="shared" si="7"/>
        <v>15</v>
      </c>
      <c r="AG21" s="66">
        <v>5</v>
      </c>
      <c r="AH21" s="66"/>
      <c r="AI21" s="66"/>
      <c r="AJ21" s="66"/>
      <c r="AK21" s="66"/>
      <c r="AL21" s="66"/>
      <c r="AM21" s="7">
        <f t="shared" si="8"/>
        <v>1</v>
      </c>
      <c r="AN21" s="28">
        <f t="shared" si="9"/>
        <v>10</v>
      </c>
      <c r="AO21" s="52">
        <f t="shared" si="10"/>
        <v>5.454545454545454</v>
      </c>
      <c r="AP21" s="46" t="str">
        <f t="shared" si="0"/>
        <v>bdb</v>
      </c>
      <c r="AQ21" s="72">
        <v>16</v>
      </c>
    </row>
    <row r="22" spans="1:43" ht="15">
      <c r="A22" s="9">
        <v>17</v>
      </c>
      <c r="B22" s="14"/>
      <c r="C22" s="30"/>
      <c r="D22" s="17"/>
      <c r="E22" s="16">
        <f t="shared" si="1"/>
        <v>0</v>
      </c>
      <c r="F22" s="59"/>
      <c r="G22" s="59"/>
      <c r="H22" s="59"/>
      <c r="I22" s="59"/>
      <c r="J22" s="7">
        <f t="shared" si="2"/>
        <v>0</v>
      </c>
      <c r="K22" s="28">
        <f t="shared" si="3"/>
        <v>0</v>
      </c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7">
        <f t="shared" si="4"/>
        <v>0</v>
      </c>
      <c r="W22" s="28">
        <f t="shared" si="5"/>
        <v>0</v>
      </c>
      <c r="X22" s="3">
        <v>17</v>
      </c>
      <c r="Y22" s="63"/>
      <c r="Z22" s="63"/>
      <c r="AA22" s="63"/>
      <c r="AB22" s="63"/>
      <c r="AC22" s="63"/>
      <c r="AD22" s="63"/>
      <c r="AE22" s="7">
        <f t="shared" si="6"/>
        <v>0</v>
      </c>
      <c r="AF22" s="28">
        <f t="shared" si="7"/>
        <v>0</v>
      </c>
      <c r="AG22" s="66"/>
      <c r="AH22" s="66"/>
      <c r="AI22" s="66"/>
      <c r="AJ22" s="66"/>
      <c r="AK22" s="66"/>
      <c r="AL22" s="66"/>
      <c r="AM22" s="7">
        <f t="shared" si="8"/>
        <v>0</v>
      </c>
      <c r="AN22" s="28">
        <f t="shared" si="9"/>
        <v>0</v>
      </c>
      <c r="AO22" s="52" t="str">
        <f t="shared" si="10"/>
        <v>nkl</v>
      </c>
      <c r="AP22" s="46" t="str">
        <f t="shared" si="0"/>
        <v>nkl</v>
      </c>
      <c r="AQ22" s="72">
        <v>17</v>
      </c>
    </row>
    <row r="23" spans="1:43" ht="15">
      <c r="A23" s="9">
        <v>18</v>
      </c>
      <c r="B23" s="14"/>
      <c r="C23" s="30"/>
      <c r="D23" s="17"/>
      <c r="E23" s="16">
        <f t="shared" si="1"/>
        <v>0</v>
      </c>
      <c r="F23" s="59"/>
      <c r="G23" s="59"/>
      <c r="H23" s="59"/>
      <c r="I23" s="59"/>
      <c r="J23" s="7">
        <f t="shared" si="2"/>
        <v>0</v>
      </c>
      <c r="K23" s="28">
        <f t="shared" si="3"/>
        <v>0</v>
      </c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7">
        <f t="shared" si="4"/>
        <v>0</v>
      </c>
      <c r="W23" s="28">
        <f t="shared" si="5"/>
        <v>0</v>
      </c>
      <c r="X23" s="3">
        <v>18</v>
      </c>
      <c r="Y23" s="63"/>
      <c r="Z23" s="63"/>
      <c r="AA23" s="63"/>
      <c r="AB23" s="63"/>
      <c r="AC23" s="63"/>
      <c r="AD23" s="63"/>
      <c r="AE23" s="7">
        <f t="shared" si="6"/>
        <v>0</v>
      </c>
      <c r="AF23" s="28">
        <f t="shared" si="7"/>
        <v>0</v>
      </c>
      <c r="AG23" s="66"/>
      <c r="AH23" s="66"/>
      <c r="AI23" s="66"/>
      <c r="AJ23" s="66"/>
      <c r="AK23" s="66"/>
      <c r="AL23" s="66"/>
      <c r="AM23" s="7">
        <f t="shared" si="8"/>
        <v>0</v>
      </c>
      <c r="AN23" s="28">
        <f t="shared" si="9"/>
        <v>0</v>
      </c>
      <c r="AO23" s="52" t="str">
        <f t="shared" si="10"/>
        <v>nkl</v>
      </c>
      <c r="AP23" s="46" t="str">
        <f t="shared" si="0"/>
        <v>nkl</v>
      </c>
      <c r="AQ23" s="72">
        <v>18</v>
      </c>
    </row>
    <row r="24" spans="1:43" ht="15">
      <c r="A24" s="9">
        <v>19</v>
      </c>
      <c r="B24" s="14"/>
      <c r="C24" s="30"/>
      <c r="D24" s="17"/>
      <c r="E24" s="16">
        <f t="shared" si="1"/>
        <v>0</v>
      </c>
      <c r="F24" s="59"/>
      <c r="G24" s="59"/>
      <c r="H24" s="59"/>
      <c r="I24" s="59"/>
      <c r="J24" s="7">
        <f t="shared" si="2"/>
        <v>0</v>
      </c>
      <c r="K24" s="28">
        <f t="shared" si="3"/>
        <v>0</v>
      </c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7">
        <f t="shared" si="4"/>
        <v>0</v>
      </c>
      <c r="W24" s="28">
        <f t="shared" si="5"/>
        <v>0</v>
      </c>
      <c r="X24" s="3">
        <v>19</v>
      </c>
      <c r="Y24" s="63"/>
      <c r="Z24" s="63"/>
      <c r="AA24" s="63"/>
      <c r="AB24" s="63"/>
      <c r="AC24" s="63"/>
      <c r="AD24" s="63"/>
      <c r="AE24" s="7">
        <f t="shared" si="6"/>
        <v>0</v>
      </c>
      <c r="AF24" s="28">
        <f t="shared" si="7"/>
        <v>0</v>
      </c>
      <c r="AG24" s="66"/>
      <c r="AH24" s="66"/>
      <c r="AI24" s="66"/>
      <c r="AJ24" s="66"/>
      <c r="AK24" s="66"/>
      <c r="AL24" s="66"/>
      <c r="AM24" s="7">
        <f t="shared" si="8"/>
        <v>0</v>
      </c>
      <c r="AN24" s="28">
        <f t="shared" si="9"/>
        <v>0</v>
      </c>
      <c r="AO24" s="52" t="str">
        <f t="shared" si="10"/>
        <v>nkl</v>
      </c>
      <c r="AP24" s="46" t="str">
        <f>IF(AO24&gt;6,"nkl",IF(AO24&gt;=5.51,"cel",IF(AO24&gt;=4.51,"bdb",IF(AO24&gt;=3.51,"db",IF(AO24&gt;=2.51,"dst",IF(AO24&gt;=1.8,"dop",IF(AO24&lt;1.8,"ndst")))))))</f>
        <v>nkl</v>
      </c>
      <c r="AQ24" s="72">
        <v>19</v>
      </c>
    </row>
    <row r="25" spans="1:43" ht="15">
      <c r="A25" s="9">
        <v>20</v>
      </c>
      <c r="B25" s="14"/>
      <c r="C25" s="30"/>
      <c r="D25" s="17"/>
      <c r="E25" s="16">
        <f t="shared" si="1"/>
        <v>0</v>
      </c>
      <c r="F25" s="59">
        <v>5</v>
      </c>
      <c r="G25" s="59"/>
      <c r="H25" s="59"/>
      <c r="I25" s="59"/>
      <c r="J25" s="7">
        <f t="shared" si="2"/>
        <v>1</v>
      </c>
      <c r="K25" s="28">
        <f t="shared" si="3"/>
        <v>5</v>
      </c>
      <c r="L25" s="61">
        <v>6</v>
      </c>
      <c r="M25" s="61"/>
      <c r="N25" s="61"/>
      <c r="O25" s="61"/>
      <c r="P25" s="61"/>
      <c r="Q25" s="61"/>
      <c r="R25" s="61"/>
      <c r="S25" s="61"/>
      <c r="T25" s="61"/>
      <c r="U25" s="61"/>
      <c r="V25" s="7">
        <f t="shared" si="4"/>
        <v>1</v>
      </c>
      <c r="W25" s="28">
        <f t="shared" si="5"/>
        <v>30</v>
      </c>
      <c r="X25" s="3">
        <v>20</v>
      </c>
      <c r="Y25" s="63">
        <v>5</v>
      </c>
      <c r="Z25" s="63">
        <v>6</v>
      </c>
      <c r="AA25" s="63"/>
      <c r="AB25" s="63"/>
      <c r="AC25" s="63"/>
      <c r="AD25" s="63"/>
      <c r="AE25" s="7">
        <f t="shared" si="6"/>
        <v>2</v>
      </c>
      <c r="AF25" s="28">
        <f t="shared" si="7"/>
        <v>33</v>
      </c>
      <c r="AG25" s="66">
        <v>5</v>
      </c>
      <c r="AH25" s="66"/>
      <c r="AI25" s="66"/>
      <c r="AJ25" s="66"/>
      <c r="AK25" s="66"/>
      <c r="AL25" s="66"/>
      <c r="AM25" s="7">
        <f t="shared" si="8"/>
        <v>1</v>
      </c>
      <c r="AN25" s="28">
        <f t="shared" si="9"/>
        <v>10</v>
      </c>
      <c r="AO25" s="52">
        <f t="shared" si="10"/>
        <v>5.571428571428571</v>
      </c>
      <c r="AP25" s="46" t="str">
        <f aca="true" t="shared" si="11" ref="AP25:AP30">IF(AO25&gt;6,"nkl",IF(AO25&gt;=5.51,"cel",IF(AO25&gt;=4.51,"bdb",IF(AO25&gt;=3.51,"db",IF(AO25&gt;=2.51,"dst",IF(AO25&gt;=1.8,"dop",IF(AO25&lt;1.8,"ndst")))))))</f>
        <v>cel</v>
      </c>
      <c r="AQ25" s="72">
        <v>20</v>
      </c>
    </row>
    <row r="26" spans="1:43" ht="15">
      <c r="A26" s="9">
        <v>21</v>
      </c>
      <c r="B26" s="14"/>
      <c r="C26" s="30"/>
      <c r="D26" s="17"/>
      <c r="E26" s="16">
        <f t="shared" si="1"/>
        <v>0</v>
      </c>
      <c r="F26" s="59">
        <v>4</v>
      </c>
      <c r="G26" s="59"/>
      <c r="H26" s="59"/>
      <c r="I26" s="59"/>
      <c r="J26" s="7">
        <f t="shared" si="2"/>
        <v>1</v>
      </c>
      <c r="K26" s="28">
        <f t="shared" si="3"/>
        <v>4</v>
      </c>
      <c r="L26" s="61">
        <v>6</v>
      </c>
      <c r="M26" s="61"/>
      <c r="N26" s="61"/>
      <c r="O26" s="61"/>
      <c r="P26" s="61"/>
      <c r="Q26" s="61"/>
      <c r="R26" s="61"/>
      <c r="S26" s="61"/>
      <c r="T26" s="61"/>
      <c r="U26" s="61"/>
      <c r="V26" s="7">
        <f t="shared" si="4"/>
        <v>1</v>
      </c>
      <c r="W26" s="28">
        <f t="shared" si="5"/>
        <v>30</v>
      </c>
      <c r="X26" s="3">
        <v>21</v>
      </c>
      <c r="Y26" s="63">
        <v>5</v>
      </c>
      <c r="Z26" s="63">
        <v>6</v>
      </c>
      <c r="AA26" s="63"/>
      <c r="AB26" s="63"/>
      <c r="AC26" s="63"/>
      <c r="AD26" s="63"/>
      <c r="AE26" s="7">
        <f t="shared" si="6"/>
        <v>2</v>
      </c>
      <c r="AF26" s="28">
        <f t="shared" si="7"/>
        <v>33</v>
      </c>
      <c r="AG26" s="66">
        <v>5</v>
      </c>
      <c r="AH26" s="66"/>
      <c r="AI26" s="66"/>
      <c r="AJ26" s="66"/>
      <c r="AK26" s="66"/>
      <c r="AL26" s="66"/>
      <c r="AM26" s="7">
        <f t="shared" si="8"/>
        <v>1</v>
      </c>
      <c r="AN26" s="28">
        <f t="shared" si="9"/>
        <v>10</v>
      </c>
      <c r="AO26" s="52">
        <f t="shared" si="10"/>
        <v>5.5</v>
      </c>
      <c r="AP26" s="46" t="str">
        <f t="shared" si="11"/>
        <v>bdb</v>
      </c>
      <c r="AQ26" s="72">
        <v>21</v>
      </c>
    </row>
    <row r="27" spans="1:43" ht="15">
      <c r="A27" s="9">
        <v>22</v>
      </c>
      <c r="B27" s="14"/>
      <c r="C27" s="30"/>
      <c r="D27" s="17"/>
      <c r="E27" s="16">
        <f t="shared" si="1"/>
        <v>0</v>
      </c>
      <c r="F27" s="59"/>
      <c r="G27" s="59"/>
      <c r="H27" s="59"/>
      <c r="I27" s="59"/>
      <c r="J27" s="7">
        <f t="shared" si="2"/>
        <v>0</v>
      </c>
      <c r="K27" s="28">
        <f t="shared" si="3"/>
        <v>0</v>
      </c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7">
        <f t="shared" si="4"/>
        <v>0</v>
      </c>
      <c r="W27" s="28">
        <f t="shared" si="5"/>
        <v>0</v>
      </c>
      <c r="X27" s="3">
        <v>22</v>
      </c>
      <c r="Y27" s="63"/>
      <c r="Z27" s="63"/>
      <c r="AA27" s="63"/>
      <c r="AB27" s="63"/>
      <c r="AC27" s="63"/>
      <c r="AD27" s="63"/>
      <c r="AE27" s="7">
        <f t="shared" si="6"/>
        <v>0</v>
      </c>
      <c r="AF27" s="28">
        <f t="shared" si="7"/>
        <v>0</v>
      </c>
      <c r="AG27" s="66"/>
      <c r="AH27" s="66"/>
      <c r="AI27" s="66"/>
      <c r="AJ27" s="66"/>
      <c r="AK27" s="66"/>
      <c r="AL27" s="66"/>
      <c r="AM27" s="7">
        <f t="shared" si="8"/>
        <v>0</v>
      </c>
      <c r="AN27" s="28">
        <f t="shared" si="9"/>
        <v>0</v>
      </c>
      <c r="AO27" s="52" t="str">
        <f t="shared" si="10"/>
        <v>nkl</v>
      </c>
      <c r="AP27" s="46" t="str">
        <f t="shared" si="11"/>
        <v>nkl</v>
      </c>
      <c r="AQ27" s="72">
        <v>22</v>
      </c>
    </row>
    <row r="28" spans="1:43" ht="15">
      <c r="A28" s="9">
        <v>23</v>
      </c>
      <c r="B28" s="14"/>
      <c r="C28" s="30"/>
      <c r="D28" s="17"/>
      <c r="E28" s="16">
        <f t="shared" si="1"/>
        <v>0</v>
      </c>
      <c r="F28" s="59"/>
      <c r="G28" s="59"/>
      <c r="H28" s="59"/>
      <c r="I28" s="59"/>
      <c r="J28" s="7">
        <f t="shared" si="2"/>
        <v>0</v>
      </c>
      <c r="K28" s="28">
        <f t="shared" si="3"/>
        <v>0</v>
      </c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7">
        <f t="shared" si="4"/>
        <v>0</v>
      </c>
      <c r="W28" s="28">
        <f t="shared" si="5"/>
        <v>0</v>
      </c>
      <c r="X28" s="3">
        <v>23</v>
      </c>
      <c r="Y28" s="63"/>
      <c r="Z28" s="63"/>
      <c r="AA28" s="63"/>
      <c r="AB28" s="63"/>
      <c r="AC28" s="63"/>
      <c r="AD28" s="63"/>
      <c r="AE28" s="7">
        <f t="shared" si="6"/>
        <v>0</v>
      </c>
      <c r="AF28" s="28">
        <f t="shared" si="7"/>
        <v>0</v>
      </c>
      <c r="AG28" s="66"/>
      <c r="AH28" s="66"/>
      <c r="AI28" s="66"/>
      <c r="AJ28" s="66"/>
      <c r="AK28" s="66"/>
      <c r="AL28" s="66"/>
      <c r="AM28" s="7">
        <f t="shared" si="8"/>
        <v>0</v>
      </c>
      <c r="AN28" s="28">
        <f t="shared" si="9"/>
        <v>0</v>
      </c>
      <c r="AO28" s="52" t="str">
        <f t="shared" si="10"/>
        <v>nkl</v>
      </c>
      <c r="AP28" s="46" t="str">
        <f t="shared" si="11"/>
        <v>nkl</v>
      </c>
      <c r="AQ28" s="72">
        <v>23</v>
      </c>
    </row>
    <row r="29" spans="1:43" ht="14.25">
      <c r="A29" s="9">
        <v>24</v>
      </c>
      <c r="B29" s="12"/>
      <c r="C29" s="31"/>
      <c r="D29" s="17"/>
      <c r="E29" s="16">
        <f t="shared" si="1"/>
        <v>0</v>
      </c>
      <c r="F29" s="59"/>
      <c r="G29" s="59"/>
      <c r="H29" s="59"/>
      <c r="I29" s="59"/>
      <c r="J29" s="7">
        <f t="shared" si="2"/>
        <v>0</v>
      </c>
      <c r="K29" s="28">
        <f t="shared" si="3"/>
        <v>0</v>
      </c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7">
        <f t="shared" si="4"/>
        <v>0</v>
      </c>
      <c r="W29" s="28">
        <f t="shared" si="5"/>
        <v>0</v>
      </c>
      <c r="X29" s="3">
        <v>24</v>
      </c>
      <c r="Y29" s="63"/>
      <c r="Z29" s="63"/>
      <c r="AA29" s="63"/>
      <c r="AB29" s="63"/>
      <c r="AC29" s="63"/>
      <c r="AD29" s="63"/>
      <c r="AE29" s="7">
        <f t="shared" si="6"/>
        <v>0</v>
      </c>
      <c r="AF29" s="28">
        <f t="shared" si="7"/>
        <v>0</v>
      </c>
      <c r="AG29" s="66"/>
      <c r="AH29" s="66"/>
      <c r="AI29" s="66"/>
      <c r="AJ29" s="66"/>
      <c r="AK29" s="66"/>
      <c r="AL29" s="66"/>
      <c r="AM29" s="7">
        <f t="shared" si="8"/>
        <v>0</v>
      </c>
      <c r="AN29" s="28">
        <f t="shared" si="9"/>
        <v>0</v>
      </c>
      <c r="AO29" s="52" t="str">
        <f t="shared" si="10"/>
        <v>nkl</v>
      </c>
      <c r="AP29" s="46" t="str">
        <f t="shared" si="11"/>
        <v>nkl</v>
      </c>
      <c r="AQ29" s="72">
        <v>24</v>
      </c>
    </row>
    <row r="30" spans="1:43" ht="14.25">
      <c r="A30" s="9">
        <v>25</v>
      </c>
      <c r="B30" s="12"/>
      <c r="C30" s="31"/>
      <c r="D30" s="17"/>
      <c r="E30" s="16">
        <f t="shared" si="1"/>
        <v>0</v>
      </c>
      <c r="F30" s="59"/>
      <c r="G30" s="59"/>
      <c r="H30" s="59"/>
      <c r="I30" s="59"/>
      <c r="J30" s="7">
        <f t="shared" si="2"/>
        <v>0</v>
      </c>
      <c r="K30" s="28">
        <f t="shared" si="3"/>
        <v>0</v>
      </c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7">
        <f t="shared" si="4"/>
        <v>0</v>
      </c>
      <c r="W30" s="28">
        <f t="shared" si="5"/>
        <v>0</v>
      </c>
      <c r="X30" s="3">
        <v>25</v>
      </c>
      <c r="Y30" s="63"/>
      <c r="Z30" s="63"/>
      <c r="AA30" s="63"/>
      <c r="AB30" s="63"/>
      <c r="AC30" s="63"/>
      <c r="AD30" s="63"/>
      <c r="AE30" s="7">
        <f t="shared" si="6"/>
        <v>0</v>
      </c>
      <c r="AF30" s="28">
        <f t="shared" si="7"/>
        <v>0</v>
      </c>
      <c r="AG30" s="66"/>
      <c r="AH30" s="66"/>
      <c r="AI30" s="66"/>
      <c r="AJ30" s="66"/>
      <c r="AK30" s="66"/>
      <c r="AL30" s="66"/>
      <c r="AM30" s="7">
        <f t="shared" si="8"/>
        <v>0</v>
      </c>
      <c r="AN30" s="28">
        <f t="shared" si="9"/>
        <v>0</v>
      </c>
      <c r="AO30" s="52" t="str">
        <f t="shared" si="10"/>
        <v>nkl</v>
      </c>
      <c r="AP30" s="46" t="str">
        <f t="shared" si="11"/>
        <v>nkl</v>
      </c>
      <c r="AQ30" s="72">
        <v>25</v>
      </c>
    </row>
    <row r="31" spans="1:43" ht="14.25">
      <c r="A31" s="20"/>
      <c r="B31" s="20"/>
      <c r="C31" s="20"/>
      <c r="D31" s="21"/>
      <c r="E31" s="20"/>
      <c r="F31" s="22"/>
      <c r="G31" s="22"/>
      <c r="H31" s="22"/>
      <c r="I31" s="22"/>
      <c r="J31" s="23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24"/>
      <c r="W31" s="10"/>
      <c r="X31" s="23"/>
      <c r="Y31" s="10"/>
      <c r="Z31" s="10"/>
      <c r="AA31" s="10"/>
      <c r="AB31" s="10"/>
      <c r="AC31" s="10"/>
      <c r="AD31" s="10"/>
      <c r="AE31" s="24"/>
      <c r="AF31" s="10"/>
      <c r="AG31" s="10"/>
      <c r="AH31" s="10"/>
      <c r="AI31" s="10"/>
      <c r="AJ31" s="10"/>
      <c r="AK31" s="10"/>
      <c r="AL31" s="10"/>
      <c r="AM31" s="24"/>
      <c r="AN31" s="10"/>
      <c r="AO31" s="53" t="s">
        <v>3</v>
      </c>
      <c r="AP31" s="47">
        <f>COUNTIF(AP6:AP30,"cel")</f>
        <v>4</v>
      </c>
      <c r="AQ31" s="74"/>
    </row>
    <row r="32" spans="1:43" ht="14.25">
      <c r="A32" s="6"/>
      <c r="B32" s="1"/>
      <c r="C32" s="1"/>
      <c r="D32" s="13"/>
      <c r="E32" s="2"/>
      <c r="F32" s="25"/>
      <c r="G32" s="25"/>
      <c r="H32" s="25"/>
      <c r="I32" s="25"/>
      <c r="J32" s="2"/>
      <c r="K32" s="2"/>
      <c r="L32" s="2"/>
      <c r="M32" s="2"/>
      <c r="N32" s="2"/>
      <c r="O32" s="2"/>
      <c r="P32" s="2"/>
      <c r="Q32" s="2"/>
      <c r="R32" s="2"/>
      <c r="S32" s="2"/>
      <c r="T32" s="4"/>
      <c r="U32" s="4"/>
      <c r="V32" s="5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11"/>
      <c r="AO32" s="54" t="s">
        <v>4</v>
      </c>
      <c r="AP32" s="47">
        <f>COUNTIF(AP6:AP30,"bdb")</f>
        <v>11</v>
      </c>
      <c r="AQ32" s="71"/>
    </row>
    <row r="33" spans="1:43" ht="14.25">
      <c r="A33" s="6"/>
      <c r="B33" s="1"/>
      <c r="C33" s="1"/>
      <c r="D33" s="13"/>
      <c r="E33" s="2"/>
      <c r="F33" s="25"/>
      <c r="G33" s="25"/>
      <c r="H33" s="25"/>
      <c r="I33" s="25"/>
      <c r="J33" s="2"/>
      <c r="K33" s="2"/>
      <c r="L33" s="2"/>
      <c r="M33" s="5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4"/>
      <c r="Z33" s="4"/>
      <c r="AA33" s="5"/>
      <c r="AB33" s="2"/>
      <c r="AC33" s="2"/>
      <c r="AD33" s="2"/>
      <c r="AE33" s="2"/>
      <c r="AF33" s="2"/>
      <c r="AG33" s="2"/>
      <c r="AH33" s="4"/>
      <c r="AI33" s="2"/>
      <c r="AJ33" s="2"/>
      <c r="AK33" s="2"/>
      <c r="AL33" s="2"/>
      <c r="AM33" s="2"/>
      <c r="AN33" s="2"/>
      <c r="AO33" s="55" t="s">
        <v>5</v>
      </c>
      <c r="AP33" s="48">
        <f>COUNTIF(AP6:AP30,"db")</f>
        <v>1</v>
      </c>
      <c r="AQ33" s="70"/>
    </row>
    <row r="34" spans="1:43" ht="14.25">
      <c r="A34" s="6"/>
      <c r="B34" s="1"/>
      <c r="C34" s="1"/>
      <c r="D34" s="13"/>
      <c r="E34" s="2"/>
      <c r="F34" s="25"/>
      <c r="G34" s="25"/>
      <c r="H34" s="25"/>
      <c r="I34" s="25"/>
      <c r="J34" s="2"/>
      <c r="K34" s="2"/>
      <c r="L34" s="2"/>
      <c r="M34" s="5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4"/>
      <c r="Z34" s="4"/>
      <c r="AA34" s="5"/>
      <c r="AB34" s="2"/>
      <c r="AC34" s="2"/>
      <c r="AD34" s="2"/>
      <c r="AE34" s="2"/>
      <c r="AF34" s="2"/>
      <c r="AG34" s="2"/>
      <c r="AH34" s="4"/>
      <c r="AI34" s="2"/>
      <c r="AJ34" s="2"/>
      <c r="AK34" s="2"/>
      <c r="AL34" s="2"/>
      <c r="AM34" s="2"/>
      <c r="AN34" s="2"/>
      <c r="AO34" s="55" t="s">
        <v>6</v>
      </c>
      <c r="AP34" s="48">
        <f>COUNTIF(AP6:AP30,"dst")</f>
        <v>1</v>
      </c>
      <c r="AQ34" s="70"/>
    </row>
    <row r="35" spans="1:43" ht="14.25">
      <c r="A35" s="6"/>
      <c r="B35" s="1"/>
      <c r="C35" s="1"/>
      <c r="D35" s="13"/>
      <c r="E35" s="2"/>
      <c r="F35" s="25"/>
      <c r="G35" s="25"/>
      <c r="H35" s="25"/>
      <c r="I35" s="25"/>
      <c r="J35" s="2"/>
      <c r="K35" s="2"/>
      <c r="L35" s="2"/>
      <c r="M35" s="5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4"/>
      <c r="Z35" s="4"/>
      <c r="AA35" s="5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4"/>
      <c r="AM35" s="2"/>
      <c r="AN35" s="2"/>
      <c r="AO35" s="55" t="s">
        <v>7</v>
      </c>
      <c r="AP35" s="48">
        <f>COUNTIF(AP6:AP30,"dop")</f>
        <v>0</v>
      </c>
      <c r="AQ35" s="70"/>
    </row>
    <row r="36" spans="1:43" ht="15" thickBot="1">
      <c r="A36" s="6"/>
      <c r="B36" s="1"/>
      <c r="C36" s="1"/>
      <c r="D36" s="13"/>
      <c r="E36" s="2"/>
      <c r="F36" s="25"/>
      <c r="G36" s="25"/>
      <c r="H36" s="25"/>
      <c r="I36" s="25"/>
      <c r="J36" s="2"/>
      <c r="K36" s="2"/>
      <c r="L36" s="2"/>
      <c r="M36" s="5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4"/>
      <c r="Z36" s="4"/>
      <c r="AA36" s="5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4"/>
      <c r="AM36" s="2"/>
      <c r="AN36" s="2"/>
      <c r="AO36" s="56" t="s">
        <v>2</v>
      </c>
      <c r="AP36" s="49">
        <f>COUNTIF(AP6:AP30,"ndst")</f>
        <v>0</v>
      </c>
      <c r="AQ36" s="70"/>
    </row>
    <row r="37" spans="1:43" ht="15" thickBot="1">
      <c r="A37" s="1"/>
      <c r="B37" s="1"/>
      <c r="C37" s="1"/>
      <c r="D37" s="1"/>
      <c r="E37" s="1"/>
      <c r="F37" s="26"/>
      <c r="G37" s="26"/>
      <c r="H37" s="26"/>
      <c r="I37" s="2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57" t="s">
        <v>8</v>
      </c>
      <c r="AP37" s="27">
        <f>SUM(AP31:AP36)</f>
        <v>17</v>
      </c>
      <c r="AQ37" s="71"/>
    </row>
  </sheetData>
  <sheetProtection password="D8FD" sheet="1" scenarios="1" selectLockedCells="1"/>
  <mergeCells count="4">
    <mergeCell ref="L5:U5"/>
    <mergeCell ref="F5:I5"/>
    <mergeCell ref="Y5:AD5"/>
    <mergeCell ref="AG5:AL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Ministrerstwo Edukacji Narodowej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ZPS DOBROMIERZ</cp:lastModifiedBy>
  <dcterms:created xsi:type="dcterms:W3CDTF">2012-01-10T11:32:07Z</dcterms:created>
  <dcterms:modified xsi:type="dcterms:W3CDTF">2016-06-08T07:27:04Z</dcterms:modified>
  <cp:category/>
  <cp:version/>
  <cp:contentType/>
  <cp:contentStatus/>
</cp:coreProperties>
</file>